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6380" windowHeight="8205" tabRatio="445" activeTab="0"/>
  </bookViews>
  <sheets>
    <sheet name="1BR" sheetId="1" r:id="rId1"/>
    <sheet name="Studio" sheetId="2" r:id="rId2"/>
  </sheets>
  <definedNames/>
  <calcPr fullCalcOnLoad="1"/>
</workbook>
</file>

<file path=xl/sharedStrings.xml><?xml version="1.0" encoding="utf-8"?>
<sst xmlns="http://schemas.openxmlformats.org/spreadsheetml/2006/main" count="116" uniqueCount="39">
  <si>
    <t>SAMPLE COMPUTATION</t>
  </si>
  <si>
    <t>Area:</t>
  </si>
  <si>
    <t xml:space="preserve">Contract Price: </t>
  </si>
  <si>
    <t>CASH TERM</t>
  </si>
  <si>
    <t>Less Discount:</t>
  </si>
  <si>
    <t>Less Reservation:</t>
  </si>
  <si>
    <t>Total Contract Price:</t>
  </si>
  <si>
    <t>OPTION 2</t>
  </si>
  <si>
    <t>Down Payment</t>
  </si>
  <si>
    <t>Less</t>
  </si>
  <si>
    <t>Discount</t>
  </si>
  <si>
    <t>Total Down Payment</t>
  </si>
  <si>
    <t>Less Reservation</t>
  </si>
  <si>
    <t>Net Down Payment</t>
  </si>
  <si>
    <t>Monthly Amortization</t>
  </si>
  <si>
    <t>Balance Upon Turnover</t>
  </si>
  <si>
    <t>OPTION 3</t>
  </si>
  <si>
    <t>OPTION 4</t>
  </si>
  <si>
    <t>Unit:</t>
  </si>
  <si>
    <t>Payable in 48 months @</t>
  </si>
  <si>
    <t>OPTION 5</t>
  </si>
  <si>
    <r>
      <t>/ 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- 12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months</t>
    </r>
  </si>
  <si>
    <r>
      <t>/ 13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- 24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months</t>
    </r>
  </si>
  <si>
    <r>
      <t>/ 25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- 36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months</t>
    </r>
  </si>
  <si>
    <t>Total</t>
  </si>
  <si>
    <t>Payable in 48 Months @</t>
  </si>
  <si>
    <r>
      <t>/ 37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- 48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months</t>
    </r>
  </si>
  <si>
    <t>ONE PACIFIC RESIDENCE</t>
  </si>
  <si>
    <t xml:space="preserve">Tower </t>
  </si>
  <si>
    <t>C</t>
  </si>
  <si>
    <t>Contract Price:</t>
  </si>
  <si>
    <t>15th Floor Unit A</t>
  </si>
  <si>
    <t>Net Contract Price:</t>
  </si>
  <si>
    <r>
      <t>Lumpsum on the 12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month</t>
    </r>
  </si>
  <si>
    <r>
      <t>Lumpsum on the 24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month</t>
    </r>
  </si>
  <si>
    <r>
      <t>Lumpsum on the 36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month</t>
    </r>
  </si>
  <si>
    <t>8th Floor Unit G</t>
  </si>
  <si>
    <t>42.80 Sqm. + 2.9 = 45.70 (1Br w/ Balcony)</t>
  </si>
  <si>
    <t>38.5 + 2.9 = 41.40 Sqm. (Exec. Studio w/ Balcony)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</si>
</sst>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₱&quot;#,##0_);\(&quot;₱&quot;#,##0\)"/>
    <numFmt numFmtId="165" formatCode="&quot;₱&quot;#,##0_);[Red]\(&quot;₱&quot;#,##0\)"/>
    <numFmt numFmtId="166" formatCode="&quot;₱&quot;#,##0.00_);\(&quot;₱&quot;#,##0.00\)"/>
    <numFmt numFmtId="167" formatCode="&quot;₱&quot;#,##0.00_);[Red]\(&quot;₱&quot;#,##0.00\)"/>
    <numFmt numFmtId="168" formatCode="_(&quot;₱&quot;* #,##0_);_(&quot;₱&quot;* \(#,##0\);_(&quot;₱&quot;* &quot;-&quot;_);_(@_)"/>
    <numFmt numFmtId="169" formatCode="_(&quot;₱&quot;* #,##0.00_);_(&quot;₱&quot;* \(#,##0.00\);_(&quot;₱&quot;* &quot;-&quot;??_);_(@_)"/>
    <numFmt numFmtId="170" formatCode="[$Php-3409]#,##0.00"/>
    <numFmt numFmtId="171" formatCode="0.0%"/>
  </numFmts>
  <fonts count="43">
    <font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vertAlign val="superscript"/>
      <sz val="10"/>
      <name val="Arial"/>
      <family val="2"/>
    </font>
    <font>
      <sz val="10"/>
      <name val="Arial Rounded MT 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6"/>
      <color indexed="11"/>
      <name val="Arial Rounded MT Bold"/>
      <family val="2"/>
    </font>
    <font>
      <b/>
      <sz val="13"/>
      <color indexed="19"/>
      <name val="Copperplate Gothic Bol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2" tint="-0.7499799728393555"/>
      <name val="Copperplate Gothic Bold"/>
      <family val="2"/>
    </font>
    <font>
      <sz val="26"/>
      <color rgb="FF92D050"/>
      <name val="Arial Rounded MT Bold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17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2" fillId="0" borderId="13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9" fontId="0" fillId="0" borderId="13" xfId="0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Border="1" applyAlignment="1">
      <alignment horizontal="right"/>
    </xf>
    <xf numFmtId="170" fontId="0" fillId="0" borderId="0" xfId="0" applyNumberFormat="1" applyBorder="1" applyAlignment="1">
      <alignment/>
    </xf>
    <xf numFmtId="170" fontId="0" fillId="0" borderId="14" xfId="0" applyNumberFormat="1" applyBorder="1" applyAlignment="1">
      <alignment/>
    </xf>
    <xf numFmtId="4" fontId="2" fillId="0" borderId="14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170" fontId="0" fillId="0" borderId="13" xfId="0" applyNumberFormat="1" applyBorder="1" applyAlignment="1">
      <alignment/>
    </xf>
    <xf numFmtId="0" fontId="0" fillId="0" borderId="0" xfId="0" applyFont="1" applyBorder="1" applyAlignment="1">
      <alignment horizontal="right"/>
    </xf>
    <xf numFmtId="9" fontId="0" fillId="0" borderId="0" xfId="0" applyNumberFormat="1" applyBorder="1" applyAlignment="1">
      <alignment/>
    </xf>
    <xf numFmtId="9" fontId="2" fillId="0" borderId="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0" fontId="2" fillId="0" borderId="0" xfId="0" applyFont="1" applyBorder="1" applyAlignment="1">
      <alignment horizontal="right"/>
    </xf>
    <xf numFmtId="4" fontId="2" fillId="0" borderId="20" xfId="0" applyNumberFormat="1" applyFon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170" fontId="0" fillId="0" borderId="18" xfId="0" applyNumberFormat="1" applyBorder="1" applyAlignment="1">
      <alignment horizontal="center"/>
    </xf>
    <xf numFmtId="170" fontId="0" fillId="0" borderId="19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0" fontId="41" fillId="0" borderId="0" xfId="0" applyFont="1" applyBorder="1" applyAlignment="1">
      <alignment horizontal="center"/>
    </xf>
    <xf numFmtId="170" fontId="4" fillId="0" borderId="23" xfId="0" applyNumberFormat="1" applyFont="1" applyBorder="1" applyAlignment="1">
      <alignment horizontal="center"/>
    </xf>
    <xf numFmtId="0" fontId="4" fillId="0" borderId="23" xfId="0" applyNumberFormat="1" applyFont="1" applyBorder="1" applyAlignment="1">
      <alignment horizontal="center" shrinkToFit="1"/>
    </xf>
    <xf numFmtId="170" fontId="4" fillId="0" borderId="23" xfId="0" applyNumberFormat="1" applyFont="1" applyBorder="1" applyAlignment="1">
      <alignment horizontal="center" shrinkToFit="1"/>
    </xf>
    <xf numFmtId="4" fontId="1" fillId="0" borderId="24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4" fontId="0" fillId="0" borderId="25" xfId="0" applyNumberFormat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170" fontId="0" fillId="0" borderId="14" xfId="0" applyNumberFormat="1" applyBorder="1" applyAlignment="1">
      <alignment horizontal="center"/>
    </xf>
    <xf numFmtId="0" fontId="2" fillId="0" borderId="13" xfId="0" applyFont="1" applyBorder="1" applyAlignment="1">
      <alignment horizontal="right"/>
    </xf>
    <xf numFmtId="4" fontId="2" fillId="0" borderId="16" xfId="0" applyNumberFormat="1" applyFont="1" applyBorder="1" applyAlignment="1">
      <alignment horizontal="center"/>
    </xf>
    <xf numFmtId="0" fontId="42" fillId="0" borderId="0" xfId="0" applyFont="1" applyAlignment="1">
      <alignment horizontal="center"/>
    </xf>
    <xf numFmtId="4" fontId="0" fillId="0" borderId="27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88"/>
  <sheetViews>
    <sheetView tabSelected="1" zoomScalePageLayoutView="0" workbookViewId="0" topLeftCell="A1">
      <selection activeCell="L10" sqref="L10"/>
    </sheetView>
  </sheetViews>
  <sheetFormatPr defaultColWidth="8.8515625" defaultRowHeight="12.75"/>
  <cols>
    <col min="1" max="1" width="3.28125" style="0" customWidth="1"/>
    <col min="2" max="2" width="22.8515625" style="0" customWidth="1"/>
  </cols>
  <sheetData>
    <row r="2" spans="2:8" ht="32.25">
      <c r="B2" s="50" t="s">
        <v>27</v>
      </c>
      <c r="C2" s="50"/>
      <c r="D2" s="50"/>
      <c r="E2" s="50"/>
      <c r="F2" s="50"/>
      <c r="G2" s="50"/>
      <c r="H2" s="50"/>
    </row>
    <row r="5" spans="2:8" ht="16.5">
      <c r="B5" s="38" t="s">
        <v>0</v>
      </c>
      <c r="C5" s="38"/>
      <c r="D5" s="38"/>
      <c r="E5" s="38"/>
      <c r="F5" s="38"/>
      <c r="G5" s="38"/>
      <c r="H5" s="38"/>
    </row>
    <row r="7" spans="2:5" ht="12.75">
      <c r="B7" s="1" t="s">
        <v>28</v>
      </c>
      <c r="C7" s="39" t="s">
        <v>29</v>
      </c>
      <c r="D7" s="39"/>
      <c r="E7" s="39"/>
    </row>
    <row r="8" spans="2:5" ht="12.75">
      <c r="B8" s="1" t="s">
        <v>18</v>
      </c>
      <c r="C8" s="40" t="s">
        <v>31</v>
      </c>
      <c r="D8" s="40"/>
      <c r="E8" s="40"/>
    </row>
    <row r="9" spans="2:5" ht="12.75">
      <c r="B9" s="1" t="s">
        <v>1</v>
      </c>
      <c r="C9" s="41" t="s">
        <v>37</v>
      </c>
      <c r="D9" s="41"/>
      <c r="E9" s="41"/>
    </row>
    <row r="10" spans="2:5" ht="13.5" thickBot="1">
      <c r="B10" s="1" t="s">
        <v>30</v>
      </c>
      <c r="C10" s="42">
        <v>4649975</v>
      </c>
      <c r="D10" s="42"/>
      <c r="E10" s="42"/>
    </row>
    <row r="11" spans="3:5" ht="12.75">
      <c r="C11" s="2"/>
      <c r="D11" s="3"/>
      <c r="E11" s="3"/>
    </row>
    <row r="12" ht="12.75">
      <c r="B12" s="1" t="s">
        <v>3</v>
      </c>
    </row>
    <row r="13" spans="2:8" ht="12.75">
      <c r="B13" s="4"/>
      <c r="C13" s="5"/>
      <c r="D13" s="5"/>
      <c r="E13" s="5"/>
      <c r="F13" s="5"/>
      <c r="G13" s="5"/>
      <c r="H13" s="6"/>
    </row>
    <row r="14" spans="2:8" ht="12.75">
      <c r="B14" s="7" t="s">
        <v>2</v>
      </c>
      <c r="C14" s="8"/>
      <c r="D14" s="34">
        <f>C10</f>
        <v>4649975</v>
      </c>
      <c r="E14" s="34"/>
      <c r="F14" s="34"/>
      <c r="G14" s="8"/>
      <c r="H14" s="9"/>
    </row>
    <row r="15" spans="2:8" ht="12.75">
      <c r="B15" s="10" t="s">
        <v>4</v>
      </c>
      <c r="C15" s="11"/>
      <c r="D15" s="43">
        <f>D14*G15</f>
        <v>697496.25</v>
      </c>
      <c r="E15" s="43"/>
      <c r="F15" s="43"/>
      <c r="G15" s="26">
        <v>0.15</v>
      </c>
      <c r="H15" s="9"/>
    </row>
    <row r="16" spans="2:8" ht="12.75">
      <c r="B16" s="7" t="s">
        <v>2</v>
      </c>
      <c r="C16" s="8"/>
      <c r="D16" s="45">
        <f>D14-D15</f>
        <v>3952478.75</v>
      </c>
      <c r="E16" s="45"/>
      <c r="F16" s="45"/>
      <c r="G16" s="8"/>
      <c r="H16" s="9"/>
    </row>
    <row r="17" spans="2:8" ht="12.75">
      <c r="B17" s="10" t="s">
        <v>5</v>
      </c>
      <c r="C17" s="11"/>
      <c r="D17" s="43">
        <v>25000</v>
      </c>
      <c r="E17" s="43"/>
      <c r="F17" s="43"/>
      <c r="G17" s="8"/>
      <c r="H17" s="9"/>
    </row>
    <row r="18" spans="2:8" ht="12.75">
      <c r="B18" s="7" t="s">
        <v>6</v>
      </c>
      <c r="C18" s="8"/>
      <c r="D18" s="46">
        <f>D16-D17</f>
        <v>3927478.75</v>
      </c>
      <c r="E18" s="46"/>
      <c r="F18" s="46"/>
      <c r="G18" s="8"/>
      <c r="H18" s="9"/>
    </row>
    <row r="19" spans="2:8" ht="12.75">
      <c r="B19" s="12"/>
      <c r="C19" s="13"/>
      <c r="D19" s="13"/>
      <c r="E19" s="13"/>
      <c r="F19" s="13"/>
      <c r="G19" s="13"/>
      <c r="H19" s="14"/>
    </row>
    <row r="22" ht="13.5" thickBot="1">
      <c r="B22" s="1" t="s">
        <v>7</v>
      </c>
    </row>
    <row r="23" spans="2:8" ht="12.75">
      <c r="B23" s="4"/>
      <c r="C23" s="5"/>
      <c r="D23" s="5"/>
      <c r="E23" s="5"/>
      <c r="F23" s="5"/>
      <c r="G23" s="5"/>
      <c r="H23" s="6"/>
    </row>
    <row r="24" spans="2:8" ht="12.75">
      <c r="B24" s="15">
        <v>0.3</v>
      </c>
      <c r="C24" s="16" t="s">
        <v>8</v>
      </c>
      <c r="D24" s="8"/>
      <c r="E24" s="8"/>
      <c r="F24" s="37">
        <f>C10*B24</f>
        <v>1394992.5</v>
      </c>
      <c r="G24" s="37"/>
      <c r="H24" s="37"/>
    </row>
    <row r="25" spans="2:8" ht="12.75">
      <c r="B25" s="17"/>
      <c r="C25" s="18" t="s">
        <v>9</v>
      </c>
      <c r="D25" s="26">
        <v>0.12</v>
      </c>
      <c r="E25" s="11" t="s">
        <v>10</v>
      </c>
      <c r="F25" s="27">
        <f>F24*D25</f>
        <v>167399.1</v>
      </c>
      <c r="G25" s="27"/>
      <c r="H25" s="27"/>
    </row>
    <row r="26" spans="2:8" ht="12.75">
      <c r="B26" s="17"/>
      <c r="C26" s="16" t="s">
        <v>11</v>
      </c>
      <c r="D26" s="8"/>
      <c r="E26" s="8"/>
      <c r="F26" s="37">
        <f>F24-F25</f>
        <v>1227593.4</v>
      </c>
      <c r="G26" s="37"/>
      <c r="H26" s="37"/>
    </row>
    <row r="27" spans="2:8" ht="12.75">
      <c r="B27" s="17"/>
      <c r="C27" s="30" t="s">
        <v>12</v>
      </c>
      <c r="D27" s="30"/>
      <c r="E27" s="30"/>
      <c r="F27" s="27">
        <v>25000</v>
      </c>
      <c r="G27" s="27"/>
      <c r="H27" s="27"/>
    </row>
    <row r="28" spans="2:8" ht="13.5" thickBot="1">
      <c r="B28" s="17"/>
      <c r="C28" s="16" t="s">
        <v>13</v>
      </c>
      <c r="D28" s="8"/>
      <c r="E28" s="8"/>
      <c r="F28" s="28">
        <f>F26-F27</f>
        <v>1202593.4</v>
      </c>
      <c r="G28" s="28"/>
      <c r="H28" s="28"/>
    </row>
    <row r="29" spans="2:8" ht="13.5" thickTop="1">
      <c r="B29" s="17"/>
      <c r="C29" s="8"/>
      <c r="D29" s="8"/>
      <c r="E29" s="8"/>
      <c r="F29" s="19"/>
      <c r="G29" s="19"/>
      <c r="H29" s="20"/>
    </row>
    <row r="30" spans="2:8" ht="12.75">
      <c r="B30" s="15">
        <v>0.3</v>
      </c>
      <c r="C30" s="16" t="s">
        <v>14</v>
      </c>
      <c r="D30" s="8"/>
      <c r="E30" s="8"/>
      <c r="F30" s="29">
        <f>C10*B30</f>
        <v>1394992.5</v>
      </c>
      <c r="G30" s="29"/>
      <c r="H30" s="29"/>
    </row>
    <row r="31" spans="2:8" ht="12.75">
      <c r="B31" s="17"/>
      <c r="C31" s="30" t="s">
        <v>19</v>
      </c>
      <c r="D31" s="30"/>
      <c r="E31" s="30"/>
      <c r="F31" s="31">
        <f>F30/48</f>
        <v>29062.34375</v>
      </c>
      <c r="G31" s="31"/>
      <c r="H31" s="31"/>
    </row>
    <row r="32" spans="2:8" ht="12.75">
      <c r="B32" s="17"/>
      <c r="C32" s="18"/>
      <c r="D32" s="18"/>
      <c r="E32" s="18"/>
      <c r="F32" s="22"/>
      <c r="G32" s="22"/>
      <c r="H32" s="21"/>
    </row>
    <row r="33" spans="2:8" ht="12.75">
      <c r="B33" s="17"/>
      <c r="C33" s="18"/>
      <c r="D33" s="18"/>
      <c r="E33" s="18"/>
      <c r="F33" s="22"/>
      <c r="G33" s="22"/>
      <c r="H33" s="21"/>
    </row>
    <row r="34" spans="2:8" ht="13.5" thickBot="1">
      <c r="B34" s="15">
        <v>0.4</v>
      </c>
      <c r="C34" s="16" t="s">
        <v>15</v>
      </c>
      <c r="D34" s="8"/>
      <c r="E34" s="8"/>
      <c r="F34" s="32">
        <f>C10*B34</f>
        <v>1859990</v>
      </c>
      <c r="G34" s="32"/>
      <c r="H34" s="32"/>
    </row>
    <row r="35" spans="2:8" ht="14.25" thickBot="1" thickTop="1">
      <c r="B35" s="12"/>
      <c r="C35" s="13"/>
      <c r="D35" s="13"/>
      <c r="E35" s="13"/>
      <c r="F35" s="13"/>
      <c r="G35" s="13"/>
      <c r="H35" s="14"/>
    </row>
    <row r="37" ht="13.5" thickBot="1">
      <c r="B37" s="1" t="s">
        <v>16</v>
      </c>
    </row>
    <row r="38" spans="2:8" ht="12.75">
      <c r="B38" s="4"/>
      <c r="C38" s="5"/>
      <c r="D38" s="5"/>
      <c r="E38" s="5"/>
      <c r="F38" s="5"/>
      <c r="G38" s="5"/>
      <c r="H38" s="6"/>
    </row>
    <row r="39" spans="2:8" ht="12.75">
      <c r="B39" s="15">
        <v>0.2</v>
      </c>
      <c r="C39" s="16" t="s">
        <v>8</v>
      </c>
      <c r="D39" s="8"/>
      <c r="E39" s="8"/>
      <c r="F39" s="37">
        <f>C10*B39</f>
        <v>929995</v>
      </c>
      <c r="G39" s="37"/>
      <c r="H39" s="37"/>
    </row>
    <row r="40" spans="2:8" ht="12.75">
      <c r="B40" s="17"/>
      <c r="C40" s="18" t="s">
        <v>9</v>
      </c>
      <c r="D40" s="26">
        <v>0.1</v>
      </c>
      <c r="E40" s="11" t="s">
        <v>10</v>
      </c>
      <c r="F40" s="27">
        <f>F39*D40</f>
        <v>92999.5</v>
      </c>
      <c r="G40" s="27"/>
      <c r="H40" s="27"/>
    </row>
    <row r="41" spans="2:8" ht="12.75">
      <c r="B41" s="17"/>
      <c r="C41" s="16" t="s">
        <v>11</v>
      </c>
      <c r="D41" s="8"/>
      <c r="E41" s="8"/>
      <c r="F41" s="37">
        <f>F39-F40</f>
        <v>836995.5</v>
      </c>
      <c r="G41" s="37"/>
      <c r="H41" s="37"/>
    </row>
    <row r="42" spans="2:8" ht="12.75">
      <c r="B42" s="17"/>
      <c r="C42" s="30" t="s">
        <v>12</v>
      </c>
      <c r="D42" s="30"/>
      <c r="E42" s="30"/>
      <c r="F42" s="27">
        <v>25000</v>
      </c>
      <c r="G42" s="27"/>
      <c r="H42" s="27"/>
    </row>
    <row r="43" spans="2:8" ht="13.5" thickBot="1">
      <c r="B43" s="17"/>
      <c r="C43" s="16" t="s">
        <v>13</v>
      </c>
      <c r="D43" s="8"/>
      <c r="E43" s="8"/>
      <c r="F43" s="28">
        <f>F41-F42</f>
        <v>811995.5</v>
      </c>
      <c r="G43" s="28"/>
      <c r="H43" s="28"/>
    </row>
    <row r="44" spans="2:8" ht="13.5" thickTop="1">
      <c r="B44" s="17"/>
      <c r="C44" s="8"/>
      <c r="D44" s="8"/>
      <c r="E44" s="8"/>
      <c r="F44" s="19"/>
      <c r="G44" s="19"/>
      <c r="H44" s="20"/>
    </row>
    <row r="45" spans="2:8" ht="12.75">
      <c r="B45" s="15">
        <v>0.4</v>
      </c>
      <c r="C45" s="16" t="s">
        <v>14</v>
      </c>
      <c r="D45" s="8"/>
      <c r="E45" s="8"/>
      <c r="F45" s="29">
        <f>C10*B45</f>
        <v>1859990</v>
      </c>
      <c r="G45" s="29"/>
      <c r="H45" s="29"/>
    </row>
    <row r="46" spans="2:8" ht="12.75">
      <c r="B46" s="17"/>
      <c r="C46" s="30" t="s">
        <v>19</v>
      </c>
      <c r="D46" s="30"/>
      <c r="E46" s="30"/>
      <c r="F46" s="31">
        <f>F45/48</f>
        <v>38749.791666666664</v>
      </c>
      <c r="G46" s="31"/>
      <c r="H46" s="31"/>
    </row>
    <row r="47" spans="2:8" ht="12.75">
      <c r="B47" s="17"/>
      <c r="C47" s="18"/>
      <c r="D47" s="18"/>
      <c r="E47" s="18"/>
      <c r="F47" s="22"/>
      <c r="G47" s="22"/>
      <c r="H47" s="21"/>
    </row>
    <row r="48" spans="2:8" ht="12.75">
      <c r="B48" s="17"/>
      <c r="C48" s="18"/>
      <c r="D48" s="18"/>
      <c r="E48" s="18"/>
      <c r="F48" s="22"/>
      <c r="G48" s="22"/>
      <c r="H48" s="21"/>
    </row>
    <row r="49" spans="2:8" ht="13.5" thickBot="1">
      <c r="B49" s="15">
        <v>0.4</v>
      </c>
      <c r="C49" s="16" t="s">
        <v>15</v>
      </c>
      <c r="D49" s="8"/>
      <c r="E49" s="8"/>
      <c r="F49" s="32">
        <f>C10*B49</f>
        <v>1859990</v>
      </c>
      <c r="G49" s="32"/>
      <c r="H49" s="32"/>
    </row>
    <row r="50" spans="2:8" ht="14.25" thickBot="1" thickTop="1">
      <c r="B50" s="12"/>
      <c r="C50" s="13"/>
      <c r="D50" s="13"/>
      <c r="E50" s="13"/>
      <c r="F50" s="13"/>
      <c r="G50" s="13"/>
      <c r="H50" s="14"/>
    </row>
    <row r="53" ht="13.5" thickBot="1">
      <c r="B53" s="1" t="s">
        <v>17</v>
      </c>
    </row>
    <row r="54" spans="2:8" ht="12.75">
      <c r="B54" s="4"/>
      <c r="C54" s="5"/>
      <c r="D54" s="5"/>
      <c r="E54" s="5"/>
      <c r="F54" s="5"/>
      <c r="G54" s="5"/>
      <c r="H54" s="6"/>
    </row>
    <row r="55" spans="2:8" ht="12.75">
      <c r="B55" s="15">
        <v>0.1</v>
      </c>
      <c r="C55" s="16" t="s">
        <v>8</v>
      </c>
      <c r="D55" s="8"/>
      <c r="E55" s="8"/>
      <c r="F55" s="37">
        <f>C10*B55</f>
        <v>464997.5</v>
      </c>
      <c r="G55" s="37"/>
      <c r="H55" s="37"/>
    </row>
    <row r="56" spans="2:8" ht="12.75">
      <c r="B56" s="17"/>
      <c r="C56" s="30" t="s">
        <v>12</v>
      </c>
      <c r="D56" s="30"/>
      <c r="E56" s="30"/>
      <c r="F56" s="27">
        <v>25000</v>
      </c>
      <c r="G56" s="27"/>
      <c r="H56" s="27"/>
    </row>
    <row r="57" spans="2:8" ht="13.5" thickBot="1">
      <c r="B57" s="17"/>
      <c r="C57" s="16" t="s">
        <v>13</v>
      </c>
      <c r="D57" s="8"/>
      <c r="E57" s="8"/>
      <c r="F57" s="28">
        <f>F55-F56</f>
        <v>439997.5</v>
      </c>
      <c r="G57" s="28"/>
      <c r="H57" s="28"/>
    </row>
    <row r="58" spans="2:8" ht="13.5" thickTop="1">
      <c r="B58" s="17"/>
      <c r="C58" s="8"/>
      <c r="D58" s="8"/>
      <c r="E58" s="8"/>
      <c r="F58" s="19"/>
      <c r="G58" s="19"/>
      <c r="H58" s="20"/>
    </row>
    <row r="59" spans="2:8" ht="12.75">
      <c r="B59" s="15">
        <v>0.5</v>
      </c>
      <c r="C59" s="16" t="s">
        <v>14</v>
      </c>
      <c r="D59" s="8"/>
      <c r="E59" s="8"/>
      <c r="F59" s="29">
        <f>C10*B59</f>
        <v>2324987.5</v>
      </c>
      <c r="G59" s="29"/>
      <c r="H59" s="29"/>
    </row>
    <row r="60" spans="2:8" ht="12.75">
      <c r="B60" s="17"/>
      <c r="C60" s="30" t="s">
        <v>19</v>
      </c>
      <c r="D60" s="30"/>
      <c r="E60" s="30"/>
      <c r="F60" s="31">
        <f>F59/48</f>
        <v>48437.239583333336</v>
      </c>
      <c r="G60" s="31"/>
      <c r="H60" s="31"/>
    </row>
    <row r="61" spans="2:8" ht="12.75">
      <c r="B61" s="17"/>
      <c r="C61" s="18"/>
      <c r="D61" s="18"/>
      <c r="E61" s="18"/>
      <c r="F61" s="22"/>
      <c r="G61" s="22"/>
      <c r="H61" s="21"/>
    </row>
    <row r="62" spans="2:8" ht="12.75">
      <c r="B62" s="17"/>
      <c r="C62" s="18"/>
      <c r="D62" s="18"/>
      <c r="E62" s="18"/>
      <c r="F62" s="22"/>
      <c r="G62" s="22"/>
      <c r="H62" s="21"/>
    </row>
    <row r="63" spans="2:8" ht="13.5" thickBot="1">
      <c r="B63" s="15">
        <v>0.4</v>
      </c>
      <c r="C63" s="16" t="s">
        <v>15</v>
      </c>
      <c r="D63" s="8"/>
      <c r="E63" s="8"/>
      <c r="F63" s="32">
        <f>C10*B63</f>
        <v>1859990</v>
      </c>
      <c r="G63" s="32"/>
      <c r="H63" s="32"/>
    </row>
    <row r="64" spans="2:8" ht="14.25" thickBot="1" thickTop="1">
      <c r="B64" s="12"/>
      <c r="C64" s="13"/>
      <c r="D64" s="13"/>
      <c r="E64" s="13"/>
      <c r="F64" s="13"/>
      <c r="G64" s="13"/>
      <c r="H64" s="14"/>
    </row>
    <row r="67" ht="13.5" thickBot="1">
      <c r="B67" s="1" t="s">
        <v>20</v>
      </c>
    </row>
    <row r="68" spans="2:9" ht="12.75">
      <c r="B68" s="4"/>
      <c r="C68" s="5"/>
      <c r="D68" s="5"/>
      <c r="E68" s="5"/>
      <c r="F68" s="5"/>
      <c r="G68" s="5"/>
      <c r="H68" s="5"/>
      <c r="I68" s="6"/>
    </row>
    <row r="69" spans="2:9" ht="12.75">
      <c r="B69" s="44" t="s">
        <v>2</v>
      </c>
      <c r="C69" s="44"/>
      <c r="D69" s="34">
        <f>C10</f>
        <v>4649975</v>
      </c>
      <c r="E69" s="34"/>
      <c r="F69" s="34"/>
      <c r="G69" s="8"/>
      <c r="H69" s="8"/>
      <c r="I69" s="9"/>
    </row>
    <row r="70" spans="2:9" ht="13.5" thickBot="1">
      <c r="B70" s="48" t="s">
        <v>5</v>
      </c>
      <c r="C70" s="48"/>
      <c r="D70" s="49">
        <v>25000</v>
      </c>
      <c r="E70" s="49"/>
      <c r="F70" s="49"/>
      <c r="G70" s="8"/>
      <c r="H70" s="8"/>
      <c r="I70" s="9"/>
    </row>
    <row r="71" spans="2:9" ht="13.5" thickBot="1">
      <c r="B71" s="44" t="s">
        <v>32</v>
      </c>
      <c r="C71" s="44"/>
      <c r="D71" s="51">
        <f>D69-D70</f>
        <v>4624975</v>
      </c>
      <c r="E71" s="51"/>
      <c r="F71" s="51"/>
      <c r="G71" s="8"/>
      <c r="H71" s="8"/>
      <c r="I71" s="9"/>
    </row>
    <row r="72" spans="2:9" ht="13.5" thickTop="1">
      <c r="B72" s="17"/>
      <c r="C72" s="8"/>
      <c r="D72" s="8"/>
      <c r="E72" s="8"/>
      <c r="F72" s="8"/>
      <c r="G72" s="8"/>
      <c r="H72" s="8"/>
      <c r="I72" s="9"/>
    </row>
    <row r="73" spans="2:9" ht="12.75">
      <c r="B73" s="7" t="s">
        <v>14</v>
      </c>
      <c r="C73" s="8"/>
      <c r="D73" s="8"/>
      <c r="E73" s="8"/>
      <c r="F73" s="8"/>
      <c r="G73" s="8"/>
      <c r="H73" s="8"/>
      <c r="I73" s="9"/>
    </row>
    <row r="74" spans="2:9" ht="12.75">
      <c r="B74" s="7" t="s">
        <v>25</v>
      </c>
      <c r="C74" s="8"/>
      <c r="D74" s="8"/>
      <c r="E74" s="8"/>
      <c r="F74" s="8"/>
      <c r="G74" s="8"/>
      <c r="H74" s="8"/>
      <c r="I74" s="9"/>
    </row>
    <row r="75" spans="2:9" ht="14.25">
      <c r="B75" s="17"/>
      <c r="C75" s="34">
        <v>10000</v>
      </c>
      <c r="D75" s="34"/>
      <c r="E75" s="8" t="s">
        <v>21</v>
      </c>
      <c r="F75" s="8"/>
      <c r="G75" s="8"/>
      <c r="H75" s="47">
        <f>C75*12</f>
        <v>120000</v>
      </c>
      <c r="I75" s="47"/>
    </row>
    <row r="76" spans="2:9" ht="14.25">
      <c r="B76" s="17"/>
      <c r="C76" s="34">
        <v>12000</v>
      </c>
      <c r="D76" s="34"/>
      <c r="E76" s="8" t="s">
        <v>22</v>
      </c>
      <c r="F76" s="8"/>
      <c r="G76" s="8"/>
      <c r="H76" s="47">
        <f>C76*12</f>
        <v>144000</v>
      </c>
      <c r="I76" s="47"/>
    </row>
    <row r="77" spans="2:9" ht="14.25">
      <c r="B77" s="17"/>
      <c r="C77" s="34">
        <v>16000</v>
      </c>
      <c r="D77" s="34"/>
      <c r="E77" s="8" t="s">
        <v>23</v>
      </c>
      <c r="F77" s="8"/>
      <c r="G77" s="8"/>
      <c r="H77" s="47">
        <f>C77*12</f>
        <v>192000</v>
      </c>
      <c r="I77" s="47"/>
    </row>
    <row r="78" spans="2:9" ht="14.25">
      <c r="B78" s="23"/>
      <c r="C78" s="34">
        <v>20000</v>
      </c>
      <c r="D78" s="34"/>
      <c r="E78" s="8" t="s">
        <v>26</v>
      </c>
      <c r="F78" s="8"/>
      <c r="G78" s="8"/>
      <c r="H78" s="35">
        <f>C78*14</f>
        <v>280000</v>
      </c>
      <c r="I78" s="35"/>
    </row>
    <row r="79" spans="2:9" ht="13.5" thickBot="1">
      <c r="B79" s="17"/>
      <c r="C79" s="8"/>
      <c r="D79" s="8"/>
      <c r="E79" s="8"/>
      <c r="F79" s="8"/>
      <c r="G79" s="24" t="s">
        <v>24</v>
      </c>
      <c r="H79" s="36">
        <f>H75+H76+H77+H78</f>
        <v>736000</v>
      </c>
      <c r="I79" s="36"/>
    </row>
    <row r="80" spans="2:9" ht="13.5" thickTop="1">
      <c r="B80" s="17"/>
      <c r="C80" s="8"/>
      <c r="D80" s="8"/>
      <c r="E80" s="8"/>
      <c r="F80" s="8"/>
      <c r="G80" s="8"/>
      <c r="H80" s="8"/>
      <c r="I80" s="9"/>
    </row>
    <row r="81" spans="2:9" ht="14.25">
      <c r="B81" s="17"/>
      <c r="C81" s="25">
        <v>0.05</v>
      </c>
      <c r="D81" s="8" t="s">
        <v>33</v>
      </c>
      <c r="E81" s="8"/>
      <c r="F81" s="8"/>
      <c r="G81" s="8"/>
      <c r="H81" s="37">
        <f>D71*C81</f>
        <v>231248.75</v>
      </c>
      <c r="I81" s="37"/>
    </row>
    <row r="82" spans="2:9" ht="14.25">
      <c r="B82" s="17"/>
      <c r="C82" s="25">
        <v>0.05</v>
      </c>
      <c r="D82" s="8" t="s">
        <v>34</v>
      </c>
      <c r="E82" s="8"/>
      <c r="F82" s="8"/>
      <c r="G82" s="8"/>
      <c r="H82" s="37">
        <f>D71*C82</f>
        <v>231248.75</v>
      </c>
      <c r="I82" s="37"/>
    </row>
    <row r="83" spans="2:9" ht="14.25">
      <c r="B83" s="17"/>
      <c r="C83" s="25">
        <v>0.05</v>
      </c>
      <c r="D83" s="8" t="s">
        <v>35</v>
      </c>
      <c r="E83" s="8"/>
      <c r="F83" s="8"/>
      <c r="G83" s="8"/>
      <c r="H83" s="29">
        <f>D71*C83</f>
        <v>231248.75</v>
      </c>
      <c r="I83" s="29"/>
    </row>
    <row r="84" spans="2:9" ht="13.5" thickBot="1">
      <c r="B84" s="17"/>
      <c r="C84" s="8"/>
      <c r="D84" s="8"/>
      <c r="E84" s="8"/>
      <c r="F84" s="8"/>
      <c r="G84" s="24" t="s">
        <v>24</v>
      </c>
      <c r="H84" s="28">
        <f>SUM(H81:I83)</f>
        <v>693746.25</v>
      </c>
      <c r="I84" s="28"/>
    </row>
    <row r="85" spans="2:9" ht="13.5" thickTop="1">
      <c r="B85" s="17"/>
      <c r="C85" s="8"/>
      <c r="D85" s="8"/>
      <c r="E85" s="8"/>
      <c r="F85" s="8"/>
      <c r="G85" s="8"/>
      <c r="H85" s="8"/>
      <c r="I85" s="9"/>
    </row>
    <row r="86" spans="2:9" ht="12.75">
      <c r="B86" s="17"/>
      <c r="C86" s="8"/>
      <c r="D86" s="8"/>
      <c r="E86" s="8"/>
      <c r="F86" s="8"/>
      <c r="G86" s="8"/>
      <c r="H86" s="8"/>
      <c r="I86" s="9"/>
    </row>
    <row r="87" spans="2:9" ht="13.5" thickBot="1">
      <c r="B87" s="7" t="s">
        <v>15</v>
      </c>
      <c r="C87" s="8"/>
      <c r="D87" s="33">
        <f>D71-H79-H84</f>
        <v>3195228.75</v>
      </c>
      <c r="E87" s="33"/>
      <c r="F87" s="33"/>
      <c r="G87" s="8"/>
      <c r="H87" s="8"/>
      <c r="I87" s="9"/>
    </row>
    <row r="88" spans="2:9" ht="14.25" thickBot="1" thickTop="1">
      <c r="B88" s="12"/>
      <c r="C88" s="13"/>
      <c r="D88" s="13"/>
      <c r="E88" s="13"/>
      <c r="F88" s="13"/>
      <c r="G88" s="13"/>
      <c r="H88" s="13"/>
      <c r="I88" s="14"/>
    </row>
  </sheetData>
  <sheetProtection password="C927" sheet="1"/>
  <mergeCells count="59">
    <mergeCell ref="B2:H2"/>
    <mergeCell ref="H76:I76"/>
    <mergeCell ref="F39:H39"/>
    <mergeCell ref="F34:H34"/>
    <mergeCell ref="C77:D77"/>
    <mergeCell ref="H77:I77"/>
    <mergeCell ref="B71:C71"/>
    <mergeCell ref="D71:F71"/>
    <mergeCell ref="F49:H49"/>
    <mergeCell ref="C75:D75"/>
    <mergeCell ref="H75:I75"/>
    <mergeCell ref="C76:D76"/>
    <mergeCell ref="B70:C70"/>
    <mergeCell ref="D70:F70"/>
    <mergeCell ref="F43:H43"/>
    <mergeCell ref="F26:H26"/>
    <mergeCell ref="F28:H28"/>
    <mergeCell ref="C42:E42"/>
    <mergeCell ref="F42:H42"/>
    <mergeCell ref="F40:H40"/>
    <mergeCell ref="F24:H24"/>
    <mergeCell ref="F46:H46"/>
    <mergeCell ref="C46:E46"/>
    <mergeCell ref="F25:H25"/>
    <mergeCell ref="F31:H31"/>
    <mergeCell ref="F45:H45"/>
    <mergeCell ref="D69:F69"/>
    <mergeCell ref="F27:H27"/>
    <mergeCell ref="F30:H30"/>
    <mergeCell ref="C31:E31"/>
    <mergeCell ref="D16:F16"/>
    <mergeCell ref="D17:F17"/>
    <mergeCell ref="D18:F18"/>
    <mergeCell ref="C56:E56"/>
    <mergeCell ref="F41:H41"/>
    <mergeCell ref="C27:E27"/>
    <mergeCell ref="B5:H5"/>
    <mergeCell ref="C7:E7"/>
    <mergeCell ref="C8:E8"/>
    <mergeCell ref="C9:E9"/>
    <mergeCell ref="C10:E10"/>
    <mergeCell ref="H84:I84"/>
    <mergeCell ref="D14:F14"/>
    <mergeCell ref="D15:F15"/>
    <mergeCell ref="F55:H55"/>
    <mergeCell ref="B69:C69"/>
    <mergeCell ref="D87:F87"/>
    <mergeCell ref="C78:D78"/>
    <mergeCell ref="H78:I78"/>
    <mergeCell ref="H79:I79"/>
    <mergeCell ref="H81:I81"/>
    <mergeCell ref="H82:I82"/>
    <mergeCell ref="H83:I83"/>
    <mergeCell ref="F56:H56"/>
    <mergeCell ref="F57:H57"/>
    <mergeCell ref="F59:H59"/>
    <mergeCell ref="C60:E60"/>
    <mergeCell ref="F60:H60"/>
    <mergeCell ref="F63:H63"/>
  </mergeCells>
  <printOptions/>
  <pageMargins left="0.7479166666666667" right="0.7479166666666667" top="0.3909722222222222" bottom="0.3659722222222222" header="0.5118055555555555" footer="0.5118055555555555"/>
  <pageSetup horizontalDpi="300" verticalDpi="300" orientation="portrait" paperSize="5" scale="87"/>
</worksheet>
</file>

<file path=xl/worksheets/sheet2.xml><?xml version="1.0" encoding="utf-8"?>
<worksheet xmlns="http://schemas.openxmlformats.org/spreadsheetml/2006/main" xmlns:r="http://schemas.openxmlformats.org/officeDocument/2006/relationships">
  <dimension ref="B2:I88"/>
  <sheetViews>
    <sheetView zoomScalePageLayoutView="0" workbookViewId="0" topLeftCell="A1">
      <selection activeCell="J12" sqref="J12"/>
    </sheetView>
  </sheetViews>
  <sheetFormatPr defaultColWidth="8.8515625" defaultRowHeight="12.75"/>
  <cols>
    <col min="1" max="1" width="3.28125" style="0" customWidth="1"/>
    <col min="2" max="2" width="22.8515625" style="0" customWidth="1"/>
  </cols>
  <sheetData>
    <row r="2" spans="2:8" ht="32.25">
      <c r="B2" s="50" t="s">
        <v>27</v>
      </c>
      <c r="C2" s="50"/>
      <c r="D2" s="50"/>
      <c r="E2" s="50"/>
      <c r="F2" s="50"/>
      <c r="G2" s="50"/>
      <c r="H2" s="50"/>
    </row>
    <row r="5" spans="2:8" ht="16.5">
      <c r="B5" s="38" t="s">
        <v>0</v>
      </c>
      <c r="C5" s="38"/>
      <c r="D5" s="38"/>
      <c r="E5" s="38"/>
      <c r="F5" s="38"/>
      <c r="G5" s="38"/>
      <c r="H5" s="38"/>
    </row>
    <row r="7" spans="2:5" ht="12.75">
      <c r="B7" s="1" t="s">
        <v>28</v>
      </c>
      <c r="C7" s="39" t="s">
        <v>29</v>
      </c>
      <c r="D7" s="39"/>
      <c r="E7" s="39"/>
    </row>
    <row r="8" spans="2:5" ht="12.75">
      <c r="B8" s="1" t="s">
        <v>18</v>
      </c>
      <c r="C8" s="40" t="s">
        <v>36</v>
      </c>
      <c r="D8" s="40"/>
      <c r="E8" s="40"/>
    </row>
    <row r="9" spans="2:5" ht="12.75">
      <c r="B9" s="1" t="s">
        <v>1</v>
      </c>
      <c r="C9" s="41" t="s">
        <v>38</v>
      </c>
      <c r="D9" s="41"/>
      <c r="E9" s="41"/>
    </row>
    <row r="10" spans="2:5" ht="13.5" thickBot="1">
      <c r="B10" s="1" t="s">
        <v>30</v>
      </c>
      <c r="C10" s="42">
        <v>4158630</v>
      </c>
      <c r="D10" s="42"/>
      <c r="E10" s="42"/>
    </row>
    <row r="11" spans="3:5" ht="12.75">
      <c r="C11" s="2"/>
      <c r="D11" s="3"/>
      <c r="E11" s="3"/>
    </row>
    <row r="12" ht="13.5" thickBot="1">
      <c r="B12" s="1" t="s">
        <v>3</v>
      </c>
    </row>
    <row r="13" spans="2:8" ht="12.75">
      <c r="B13" s="4"/>
      <c r="C13" s="5"/>
      <c r="D13" s="5"/>
      <c r="E13" s="5"/>
      <c r="F13" s="5"/>
      <c r="G13" s="5"/>
      <c r="H13" s="6"/>
    </row>
    <row r="14" spans="2:8" ht="12.75">
      <c r="B14" s="7" t="s">
        <v>2</v>
      </c>
      <c r="C14" s="8"/>
      <c r="D14" s="34">
        <f>C10</f>
        <v>4158630</v>
      </c>
      <c r="E14" s="34"/>
      <c r="F14" s="34"/>
      <c r="G14" s="8"/>
      <c r="H14" s="9"/>
    </row>
    <row r="15" spans="2:8" ht="12.75">
      <c r="B15" s="10" t="s">
        <v>4</v>
      </c>
      <c r="C15" s="11"/>
      <c r="D15" s="43">
        <f>D14*G15</f>
        <v>623794.5</v>
      </c>
      <c r="E15" s="43"/>
      <c r="F15" s="43"/>
      <c r="G15" s="26">
        <v>0.15</v>
      </c>
      <c r="H15" s="9"/>
    </row>
    <row r="16" spans="2:8" ht="12.75">
      <c r="B16" s="7" t="s">
        <v>2</v>
      </c>
      <c r="C16" s="8"/>
      <c r="D16" s="45">
        <f>D14-D15</f>
        <v>3534835.5</v>
      </c>
      <c r="E16" s="45"/>
      <c r="F16" s="45"/>
      <c r="G16" s="8"/>
      <c r="H16" s="9"/>
    </row>
    <row r="17" spans="2:8" ht="12.75">
      <c r="B17" s="10" t="s">
        <v>5</v>
      </c>
      <c r="C17" s="11"/>
      <c r="D17" s="43">
        <v>25000</v>
      </c>
      <c r="E17" s="43"/>
      <c r="F17" s="43"/>
      <c r="G17" s="8"/>
      <c r="H17" s="9"/>
    </row>
    <row r="18" spans="2:8" ht="13.5" thickBot="1">
      <c r="B18" s="7" t="s">
        <v>6</v>
      </c>
      <c r="C18" s="8"/>
      <c r="D18" s="46">
        <f>D16-D17</f>
        <v>3509835.5</v>
      </c>
      <c r="E18" s="46"/>
      <c r="F18" s="46"/>
      <c r="G18" s="8"/>
      <c r="H18" s="9"/>
    </row>
    <row r="19" spans="2:8" ht="14.25" thickBot="1" thickTop="1">
      <c r="B19" s="12"/>
      <c r="C19" s="13"/>
      <c r="D19" s="13"/>
      <c r="E19" s="13"/>
      <c r="F19" s="13"/>
      <c r="G19" s="13"/>
      <c r="H19" s="14"/>
    </row>
    <row r="22" ht="13.5" thickBot="1">
      <c r="B22" s="1" t="s">
        <v>7</v>
      </c>
    </row>
    <row r="23" spans="2:8" ht="12.75">
      <c r="B23" s="4"/>
      <c r="C23" s="5"/>
      <c r="D23" s="5"/>
      <c r="E23" s="5"/>
      <c r="F23" s="5"/>
      <c r="G23" s="5"/>
      <c r="H23" s="6"/>
    </row>
    <row r="24" spans="2:8" ht="12.75">
      <c r="B24" s="15">
        <v>0.3</v>
      </c>
      <c r="C24" s="16" t="s">
        <v>8</v>
      </c>
      <c r="D24" s="8"/>
      <c r="E24" s="8"/>
      <c r="F24" s="37">
        <f>C10*B24</f>
        <v>1247589</v>
      </c>
      <c r="G24" s="37"/>
      <c r="H24" s="37"/>
    </row>
    <row r="25" spans="2:8" ht="12.75">
      <c r="B25" s="17"/>
      <c r="C25" s="18" t="s">
        <v>9</v>
      </c>
      <c r="D25" s="26">
        <v>0.12</v>
      </c>
      <c r="E25" s="11" t="s">
        <v>10</v>
      </c>
      <c r="F25" s="27">
        <f>F24*D25</f>
        <v>149710.68</v>
      </c>
      <c r="G25" s="27"/>
      <c r="H25" s="27"/>
    </row>
    <row r="26" spans="2:8" ht="12.75">
      <c r="B26" s="17"/>
      <c r="C26" s="16" t="s">
        <v>11</v>
      </c>
      <c r="D26" s="8"/>
      <c r="E26" s="8"/>
      <c r="F26" s="37">
        <f>F24-F25</f>
        <v>1097878.32</v>
      </c>
      <c r="G26" s="37"/>
      <c r="H26" s="37"/>
    </row>
    <row r="27" spans="2:8" ht="12.75">
      <c r="B27" s="17"/>
      <c r="C27" s="30" t="s">
        <v>12</v>
      </c>
      <c r="D27" s="30"/>
      <c r="E27" s="30"/>
      <c r="F27" s="27">
        <v>25000</v>
      </c>
      <c r="G27" s="27"/>
      <c r="H27" s="27"/>
    </row>
    <row r="28" spans="2:8" ht="13.5" thickBot="1">
      <c r="B28" s="17"/>
      <c r="C28" s="16" t="s">
        <v>13</v>
      </c>
      <c r="D28" s="8"/>
      <c r="E28" s="8"/>
      <c r="F28" s="28">
        <f>F26-F27</f>
        <v>1072878.32</v>
      </c>
      <c r="G28" s="28"/>
      <c r="H28" s="28"/>
    </row>
    <row r="29" spans="2:8" ht="13.5" thickTop="1">
      <c r="B29" s="17"/>
      <c r="C29" s="8"/>
      <c r="D29" s="8"/>
      <c r="E29" s="8"/>
      <c r="F29" s="19"/>
      <c r="G29" s="19"/>
      <c r="H29" s="20"/>
    </row>
    <row r="30" spans="2:8" ht="12.75">
      <c r="B30" s="15">
        <v>0.3</v>
      </c>
      <c r="C30" s="16" t="s">
        <v>14</v>
      </c>
      <c r="D30" s="8"/>
      <c r="E30" s="8"/>
      <c r="F30" s="29">
        <f>C10*B30</f>
        <v>1247589</v>
      </c>
      <c r="G30" s="29"/>
      <c r="H30" s="29"/>
    </row>
    <row r="31" spans="2:8" ht="12.75">
      <c r="B31" s="17"/>
      <c r="C31" s="30" t="s">
        <v>19</v>
      </c>
      <c r="D31" s="30"/>
      <c r="E31" s="30"/>
      <c r="F31" s="31">
        <f>F30/48</f>
        <v>25991.4375</v>
      </c>
      <c r="G31" s="31"/>
      <c r="H31" s="31"/>
    </row>
    <row r="32" spans="2:8" ht="12.75">
      <c r="B32" s="17"/>
      <c r="C32" s="18"/>
      <c r="D32" s="18"/>
      <c r="E32" s="18"/>
      <c r="F32" s="22"/>
      <c r="G32" s="22"/>
      <c r="H32" s="21"/>
    </row>
    <row r="33" spans="2:8" ht="12.75">
      <c r="B33" s="17"/>
      <c r="C33" s="18"/>
      <c r="D33" s="18"/>
      <c r="E33" s="18"/>
      <c r="F33" s="22"/>
      <c r="G33" s="22"/>
      <c r="H33" s="21"/>
    </row>
    <row r="34" spans="2:8" ht="13.5" thickBot="1">
      <c r="B34" s="15">
        <v>0.4</v>
      </c>
      <c r="C34" s="16" t="s">
        <v>15</v>
      </c>
      <c r="D34" s="8"/>
      <c r="E34" s="8"/>
      <c r="F34" s="32">
        <f>C10*B34</f>
        <v>1663452</v>
      </c>
      <c r="G34" s="32"/>
      <c r="H34" s="32"/>
    </row>
    <row r="35" spans="2:8" ht="14.25" thickBot="1" thickTop="1">
      <c r="B35" s="12"/>
      <c r="C35" s="13"/>
      <c r="D35" s="13"/>
      <c r="E35" s="13"/>
      <c r="F35" s="13"/>
      <c r="G35" s="13"/>
      <c r="H35" s="14"/>
    </row>
    <row r="37" ht="13.5" thickBot="1">
      <c r="B37" s="1" t="s">
        <v>16</v>
      </c>
    </row>
    <row r="38" spans="2:8" ht="12.75">
      <c r="B38" s="4"/>
      <c r="C38" s="5"/>
      <c r="D38" s="5"/>
      <c r="E38" s="5"/>
      <c r="F38" s="5"/>
      <c r="G38" s="5"/>
      <c r="H38" s="6"/>
    </row>
    <row r="39" spans="2:8" ht="12.75">
      <c r="B39" s="15">
        <v>0.2</v>
      </c>
      <c r="C39" s="16" t="s">
        <v>8</v>
      </c>
      <c r="D39" s="8"/>
      <c r="E39" s="8"/>
      <c r="F39" s="37">
        <f>C10*B39</f>
        <v>831726</v>
      </c>
      <c r="G39" s="37"/>
      <c r="H39" s="37"/>
    </row>
    <row r="40" spans="2:8" ht="12.75">
      <c r="B40" s="17"/>
      <c r="C40" s="18" t="s">
        <v>9</v>
      </c>
      <c r="D40" s="26">
        <v>0.1</v>
      </c>
      <c r="E40" s="11" t="s">
        <v>10</v>
      </c>
      <c r="F40" s="27">
        <f>F39*D40</f>
        <v>83172.6</v>
      </c>
      <c r="G40" s="27"/>
      <c r="H40" s="27"/>
    </row>
    <row r="41" spans="2:8" ht="12.75">
      <c r="B41" s="17"/>
      <c r="C41" s="16" t="s">
        <v>11</v>
      </c>
      <c r="D41" s="8"/>
      <c r="E41" s="8"/>
      <c r="F41" s="37">
        <f>F39-F40</f>
        <v>748553.4</v>
      </c>
      <c r="G41" s="37"/>
      <c r="H41" s="37"/>
    </row>
    <row r="42" spans="2:8" ht="12.75">
      <c r="B42" s="17"/>
      <c r="C42" s="30" t="s">
        <v>12</v>
      </c>
      <c r="D42" s="30"/>
      <c r="E42" s="30"/>
      <c r="F42" s="27">
        <v>25000</v>
      </c>
      <c r="G42" s="27"/>
      <c r="H42" s="27"/>
    </row>
    <row r="43" spans="2:8" ht="13.5" thickBot="1">
      <c r="B43" s="17"/>
      <c r="C43" s="16" t="s">
        <v>13</v>
      </c>
      <c r="D43" s="8"/>
      <c r="E43" s="8"/>
      <c r="F43" s="28">
        <f>F41-F42</f>
        <v>723553.4</v>
      </c>
      <c r="G43" s="28"/>
      <c r="H43" s="28"/>
    </row>
    <row r="44" spans="2:8" ht="13.5" thickTop="1">
      <c r="B44" s="17"/>
      <c r="C44" s="8"/>
      <c r="D44" s="8"/>
      <c r="E44" s="8"/>
      <c r="F44" s="19"/>
      <c r="G44" s="19"/>
      <c r="H44" s="20"/>
    </row>
    <row r="45" spans="2:8" ht="12.75">
      <c r="B45" s="15">
        <v>0.4</v>
      </c>
      <c r="C45" s="16" t="s">
        <v>14</v>
      </c>
      <c r="D45" s="8"/>
      <c r="E45" s="8"/>
      <c r="F45" s="29">
        <f>C10*B45</f>
        <v>1663452</v>
      </c>
      <c r="G45" s="29"/>
      <c r="H45" s="29"/>
    </row>
    <row r="46" spans="2:8" ht="12.75">
      <c r="B46" s="17"/>
      <c r="C46" s="30" t="s">
        <v>19</v>
      </c>
      <c r="D46" s="30"/>
      <c r="E46" s="30"/>
      <c r="F46" s="31">
        <f>F45/48</f>
        <v>34655.25</v>
      </c>
      <c r="G46" s="31"/>
      <c r="H46" s="31"/>
    </row>
    <row r="47" spans="2:8" ht="12.75">
      <c r="B47" s="17"/>
      <c r="C47" s="18"/>
      <c r="D47" s="18"/>
      <c r="E47" s="18"/>
      <c r="F47" s="22"/>
      <c r="G47" s="22"/>
      <c r="H47" s="21"/>
    </row>
    <row r="48" spans="2:8" ht="12.75">
      <c r="B48" s="17"/>
      <c r="C48" s="18"/>
      <c r="D48" s="18"/>
      <c r="E48" s="18"/>
      <c r="F48" s="22"/>
      <c r="G48" s="22"/>
      <c r="H48" s="21"/>
    </row>
    <row r="49" spans="2:8" ht="13.5" thickBot="1">
      <c r="B49" s="15">
        <v>0.4</v>
      </c>
      <c r="C49" s="16" t="s">
        <v>15</v>
      </c>
      <c r="D49" s="8"/>
      <c r="E49" s="8"/>
      <c r="F49" s="32">
        <f>C10*B49</f>
        <v>1663452</v>
      </c>
      <c r="G49" s="32"/>
      <c r="H49" s="32"/>
    </row>
    <row r="50" spans="2:8" ht="14.25" thickBot="1" thickTop="1">
      <c r="B50" s="12"/>
      <c r="C50" s="13"/>
      <c r="D50" s="13"/>
      <c r="E50" s="13"/>
      <c r="F50" s="13"/>
      <c r="G50" s="13"/>
      <c r="H50" s="14"/>
    </row>
    <row r="53" ht="13.5" thickBot="1">
      <c r="B53" s="1" t="s">
        <v>17</v>
      </c>
    </row>
    <row r="54" spans="2:8" ht="12.75">
      <c r="B54" s="4"/>
      <c r="C54" s="5"/>
      <c r="D54" s="5"/>
      <c r="E54" s="5"/>
      <c r="F54" s="5"/>
      <c r="G54" s="5"/>
      <c r="H54" s="6"/>
    </row>
    <row r="55" spans="2:8" ht="12.75">
      <c r="B55" s="15">
        <v>0.1</v>
      </c>
      <c r="C55" s="16" t="s">
        <v>8</v>
      </c>
      <c r="D55" s="8"/>
      <c r="E55" s="8"/>
      <c r="F55" s="37">
        <f>C10*B55</f>
        <v>415863</v>
      </c>
      <c r="G55" s="37"/>
      <c r="H55" s="37"/>
    </row>
    <row r="56" spans="2:8" ht="12.75">
      <c r="B56" s="17"/>
      <c r="C56" s="30" t="s">
        <v>12</v>
      </c>
      <c r="D56" s="30"/>
      <c r="E56" s="30"/>
      <c r="F56" s="27">
        <v>25000</v>
      </c>
      <c r="G56" s="27"/>
      <c r="H56" s="27"/>
    </row>
    <row r="57" spans="2:8" ht="13.5" thickBot="1">
      <c r="B57" s="17"/>
      <c r="C57" s="16" t="s">
        <v>13</v>
      </c>
      <c r="D57" s="8"/>
      <c r="E57" s="8"/>
      <c r="F57" s="28">
        <f>F55-F56</f>
        <v>390863</v>
      </c>
      <c r="G57" s="28"/>
      <c r="H57" s="28"/>
    </row>
    <row r="58" spans="2:8" ht="13.5" thickTop="1">
      <c r="B58" s="17"/>
      <c r="C58" s="8"/>
      <c r="D58" s="8"/>
      <c r="E58" s="8"/>
      <c r="F58" s="19"/>
      <c r="G58" s="19"/>
      <c r="H58" s="20"/>
    </row>
    <row r="59" spans="2:8" ht="12.75">
      <c r="B59" s="15">
        <v>0.5</v>
      </c>
      <c r="C59" s="16" t="s">
        <v>14</v>
      </c>
      <c r="D59" s="8"/>
      <c r="E59" s="8"/>
      <c r="F59" s="29">
        <f>C10*B59</f>
        <v>2079315</v>
      </c>
      <c r="G59" s="29"/>
      <c r="H59" s="29"/>
    </row>
    <row r="60" spans="2:8" ht="12.75">
      <c r="B60" s="17"/>
      <c r="C60" s="30" t="s">
        <v>19</v>
      </c>
      <c r="D60" s="30"/>
      <c r="E60" s="30"/>
      <c r="F60" s="31">
        <f>F59/48</f>
        <v>43319.0625</v>
      </c>
      <c r="G60" s="31"/>
      <c r="H60" s="31"/>
    </row>
    <row r="61" spans="2:8" ht="12.75">
      <c r="B61" s="17"/>
      <c r="C61" s="18"/>
      <c r="D61" s="18"/>
      <c r="E61" s="18"/>
      <c r="F61" s="22"/>
      <c r="G61" s="22"/>
      <c r="H61" s="21"/>
    </row>
    <row r="62" spans="2:8" ht="12.75">
      <c r="B62" s="17"/>
      <c r="C62" s="18"/>
      <c r="D62" s="18"/>
      <c r="E62" s="18"/>
      <c r="F62" s="22"/>
      <c r="G62" s="22"/>
      <c r="H62" s="21"/>
    </row>
    <row r="63" spans="2:8" ht="13.5" thickBot="1">
      <c r="B63" s="15">
        <v>0.4</v>
      </c>
      <c r="C63" s="16" t="s">
        <v>15</v>
      </c>
      <c r="D63" s="8"/>
      <c r="E63" s="8"/>
      <c r="F63" s="32">
        <f>C10*B63</f>
        <v>1663452</v>
      </c>
      <c r="G63" s="32"/>
      <c r="H63" s="32"/>
    </row>
    <row r="64" spans="2:8" ht="14.25" thickBot="1" thickTop="1">
      <c r="B64" s="12"/>
      <c r="C64" s="13"/>
      <c r="D64" s="13"/>
      <c r="E64" s="13"/>
      <c r="F64" s="13"/>
      <c r="G64" s="13"/>
      <c r="H64" s="14"/>
    </row>
    <row r="67" ht="13.5" thickBot="1">
      <c r="B67" s="1" t="s">
        <v>20</v>
      </c>
    </row>
    <row r="68" spans="2:9" ht="12.75">
      <c r="B68" s="4"/>
      <c r="C68" s="5"/>
      <c r="D68" s="5"/>
      <c r="E68" s="5"/>
      <c r="F68" s="5"/>
      <c r="G68" s="5"/>
      <c r="H68" s="5"/>
      <c r="I68" s="6"/>
    </row>
    <row r="69" spans="2:9" ht="12.75">
      <c r="B69" s="44" t="s">
        <v>2</v>
      </c>
      <c r="C69" s="44"/>
      <c r="D69" s="34">
        <f>C10</f>
        <v>4158630</v>
      </c>
      <c r="E69" s="34"/>
      <c r="F69" s="34"/>
      <c r="G69" s="8"/>
      <c r="H69" s="8"/>
      <c r="I69" s="9"/>
    </row>
    <row r="70" spans="2:9" ht="13.5" thickBot="1">
      <c r="B70" s="48" t="s">
        <v>5</v>
      </c>
      <c r="C70" s="48"/>
      <c r="D70" s="49">
        <v>25000</v>
      </c>
      <c r="E70" s="49"/>
      <c r="F70" s="49"/>
      <c r="G70" s="8"/>
      <c r="H70" s="8"/>
      <c r="I70" s="9"/>
    </row>
    <row r="71" spans="2:9" ht="13.5" thickBot="1">
      <c r="B71" s="44" t="s">
        <v>32</v>
      </c>
      <c r="C71" s="44"/>
      <c r="D71" s="51">
        <f>D69-D70</f>
        <v>4133630</v>
      </c>
      <c r="E71" s="51"/>
      <c r="F71" s="51"/>
      <c r="G71" s="8"/>
      <c r="H71" s="8"/>
      <c r="I71" s="9"/>
    </row>
    <row r="72" spans="2:9" ht="13.5" thickTop="1">
      <c r="B72" s="17"/>
      <c r="C72" s="8"/>
      <c r="D72" s="8"/>
      <c r="E72" s="8"/>
      <c r="F72" s="8"/>
      <c r="G72" s="8"/>
      <c r="H72" s="8"/>
      <c r="I72" s="9"/>
    </row>
    <row r="73" spans="2:9" ht="12.75">
      <c r="B73" s="7" t="s">
        <v>14</v>
      </c>
      <c r="C73" s="8"/>
      <c r="D73" s="8"/>
      <c r="E73" s="8"/>
      <c r="F73" s="8"/>
      <c r="G73" s="8"/>
      <c r="H73" s="8"/>
      <c r="I73" s="9"/>
    </row>
    <row r="74" spans="2:9" ht="12.75">
      <c r="B74" s="7" t="s">
        <v>25</v>
      </c>
      <c r="C74" s="8"/>
      <c r="D74" s="8"/>
      <c r="E74" s="8"/>
      <c r="F74" s="8"/>
      <c r="G74" s="8"/>
      <c r="H74" s="8"/>
      <c r="I74" s="9"/>
    </row>
    <row r="75" spans="2:9" ht="14.25">
      <c r="B75" s="17"/>
      <c r="C75" s="34">
        <v>8000</v>
      </c>
      <c r="D75" s="34"/>
      <c r="E75" s="8" t="s">
        <v>21</v>
      </c>
      <c r="F75" s="8"/>
      <c r="G75" s="8"/>
      <c r="H75" s="47">
        <f>C75*12</f>
        <v>96000</v>
      </c>
      <c r="I75" s="47"/>
    </row>
    <row r="76" spans="2:9" ht="14.25">
      <c r="B76" s="17"/>
      <c r="C76" s="34">
        <v>10000</v>
      </c>
      <c r="D76" s="34"/>
      <c r="E76" s="8" t="s">
        <v>22</v>
      </c>
      <c r="F76" s="8"/>
      <c r="G76" s="8"/>
      <c r="H76" s="47">
        <f>C76*12</f>
        <v>120000</v>
      </c>
      <c r="I76" s="47"/>
    </row>
    <row r="77" spans="2:9" ht="14.25">
      <c r="B77" s="17"/>
      <c r="C77" s="34">
        <v>14000</v>
      </c>
      <c r="D77" s="34"/>
      <c r="E77" s="8" t="s">
        <v>23</v>
      </c>
      <c r="F77" s="8"/>
      <c r="G77" s="8"/>
      <c r="H77" s="47">
        <f>C77*12</f>
        <v>168000</v>
      </c>
      <c r="I77" s="47"/>
    </row>
    <row r="78" spans="2:9" ht="14.25">
      <c r="B78" s="23"/>
      <c r="C78" s="34">
        <v>18000</v>
      </c>
      <c r="D78" s="34"/>
      <c r="E78" s="8" t="s">
        <v>26</v>
      </c>
      <c r="F78" s="8"/>
      <c r="G78" s="8"/>
      <c r="H78" s="35">
        <f>C78*14</f>
        <v>252000</v>
      </c>
      <c r="I78" s="35"/>
    </row>
    <row r="79" spans="2:9" ht="13.5" thickBot="1">
      <c r="B79" s="17"/>
      <c r="C79" s="8"/>
      <c r="D79" s="8"/>
      <c r="E79" s="8"/>
      <c r="F79" s="8"/>
      <c r="G79" s="24" t="s">
        <v>24</v>
      </c>
      <c r="H79" s="36">
        <f>H75+H76+H77+H78</f>
        <v>636000</v>
      </c>
      <c r="I79" s="36"/>
    </row>
    <row r="80" spans="2:9" ht="13.5" thickTop="1">
      <c r="B80" s="17"/>
      <c r="C80" s="8"/>
      <c r="D80" s="8"/>
      <c r="E80" s="8"/>
      <c r="F80" s="8"/>
      <c r="G80" s="8"/>
      <c r="H80" s="8"/>
      <c r="I80" s="9"/>
    </row>
    <row r="81" spans="2:9" ht="14.25">
      <c r="B81" s="17"/>
      <c r="C81" s="25">
        <v>0.05</v>
      </c>
      <c r="D81" s="8" t="s">
        <v>33</v>
      </c>
      <c r="E81" s="8"/>
      <c r="F81" s="8"/>
      <c r="G81" s="8"/>
      <c r="H81" s="37">
        <f>D71*C81</f>
        <v>206681.5</v>
      </c>
      <c r="I81" s="37"/>
    </row>
    <row r="82" spans="2:9" ht="14.25">
      <c r="B82" s="17"/>
      <c r="C82" s="25">
        <v>0.05</v>
      </c>
      <c r="D82" s="8" t="s">
        <v>34</v>
      </c>
      <c r="E82" s="8"/>
      <c r="F82" s="8"/>
      <c r="G82" s="8"/>
      <c r="H82" s="37">
        <f>D71*C82</f>
        <v>206681.5</v>
      </c>
      <c r="I82" s="37"/>
    </row>
    <row r="83" spans="2:9" ht="14.25">
      <c r="B83" s="17"/>
      <c r="C83" s="25">
        <v>0.05</v>
      </c>
      <c r="D83" s="8" t="s">
        <v>35</v>
      </c>
      <c r="E83" s="8"/>
      <c r="F83" s="8"/>
      <c r="G83" s="8"/>
      <c r="H83" s="29">
        <f>D71*C83</f>
        <v>206681.5</v>
      </c>
      <c r="I83" s="29"/>
    </row>
    <row r="84" spans="2:9" ht="13.5" thickBot="1">
      <c r="B84" s="17"/>
      <c r="C84" s="8"/>
      <c r="D84" s="8"/>
      <c r="E84" s="8"/>
      <c r="F84" s="8"/>
      <c r="G84" s="24" t="s">
        <v>24</v>
      </c>
      <c r="H84" s="28">
        <f>SUM(H81:I83)</f>
        <v>620044.5</v>
      </c>
      <c r="I84" s="28"/>
    </row>
    <row r="85" spans="2:9" ht="13.5" thickTop="1">
      <c r="B85" s="17"/>
      <c r="C85" s="8"/>
      <c r="D85" s="8"/>
      <c r="E85" s="8"/>
      <c r="F85" s="8"/>
      <c r="G85" s="8"/>
      <c r="H85" s="8"/>
      <c r="I85" s="9"/>
    </row>
    <row r="86" spans="2:9" ht="12.75">
      <c r="B86" s="17"/>
      <c r="C86" s="8"/>
      <c r="D86" s="8"/>
      <c r="E86" s="8"/>
      <c r="F86" s="8"/>
      <c r="G86" s="8"/>
      <c r="H86" s="8"/>
      <c r="I86" s="9"/>
    </row>
    <row r="87" spans="2:9" ht="13.5" thickBot="1">
      <c r="B87" s="7" t="s">
        <v>15</v>
      </c>
      <c r="C87" s="8"/>
      <c r="D87" s="33">
        <f>D71-H79-H84</f>
        <v>2877585.5</v>
      </c>
      <c r="E87" s="33"/>
      <c r="F87" s="33"/>
      <c r="G87" s="8"/>
      <c r="H87" s="8"/>
      <c r="I87" s="9"/>
    </row>
    <row r="88" spans="2:9" ht="14.25" thickBot="1" thickTop="1">
      <c r="B88" s="12"/>
      <c r="C88" s="13"/>
      <c r="D88" s="13"/>
      <c r="E88" s="13"/>
      <c r="F88" s="13"/>
      <c r="G88" s="13"/>
      <c r="H88" s="13"/>
      <c r="I88" s="14"/>
    </row>
  </sheetData>
  <sheetProtection password="C927" sheet="1"/>
  <mergeCells count="59">
    <mergeCell ref="C42:E42"/>
    <mergeCell ref="F28:H28"/>
    <mergeCell ref="F30:H30"/>
    <mergeCell ref="C31:E31"/>
    <mergeCell ref="F31:H31"/>
    <mergeCell ref="F26:H26"/>
    <mergeCell ref="C27:E27"/>
    <mergeCell ref="F27:H27"/>
    <mergeCell ref="F40:H40"/>
    <mergeCell ref="F41:H41"/>
    <mergeCell ref="F42:H42"/>
    <mergeCell ref="F43:H43"/>
    <mergeCell ref="F34:H34"/>
    <mergeCell ref="F39:H39"/>
    <mergeCell ref="F60:H60"/>
    <mergeCell ref="F46:H46"/>
    <mergeCell ref="F55:H55"/>
    <mergeCell ref="F45:H45"/>
    <mergeCell ref="C46:E46"/>
    <mergeCell ref="F49:H49"/>
    <mergeCell ref="B71:C71"/>
    <mergeCell ref="D71:F71"/>
    <mergeCell ref="F63:H63"/>
    <mergeCell ref="B69:C69"/>
    <mergeCell ref="D69:F69"/>
    <mergeCell ref="F56:H56"/>
    <mergeCell ref="F57:H57"/>
    <mergeCell ref="F59:H59"/>
    <mergeCell ref="C56:E56"/>
    <mergeCell ref="C60:E60"/>
    <mergeCell ref="H83:I83"/>
    <mergeCell ref="C77:D77"/>
    <mergeCell ref="H77:I77"/>
    <mergeCell ref="C78:D78"/>
    <mergeCell ref="H78:I78"/>
    <mergeCell ref="H82:I82"/>
    <mergeCell ref="B2:H2"/>
    <mergeCell ref="B5:H5"/>
    <mergeCell ref="C7:E7"/>
    <mergeCell ref="C8:E8"/>
    <mergeCell ref="C9:E9"/>
    <mergeCell ref="D14:F14"/>
    <mergeCell ref="C10:E10"/>
    <mergeCell ref="D15:F15"/>
    <mergeCell ref="D16:F16"/>
    <mergeCell ref="D17:F17"/>
    <mergeCell ref="D18:F18"/>
    <mergeCell ref="F24:H24"/>
    <mergeCell ref="F25:H25"/>
    <mergeCell ref="D87:F87"/>
    <mergeCell ref="B70:C70"/>
    <mergeCell ref="D70:F70"/>
    <mergeCell ref="C75:D75"/>
    <mergeCell ref="H75:I75"/>
    <mergeCell ref="C76:D76"/>
    <mergeCell ref="H76:I76"/>
    <mergeCell ref="H84:I84"/>
    <mergeCell ref="H79:I79"/>
    <mergeCell ref="H81:I81"/>
  </mergeCells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Pinky Codog</dc:creator>
  <cp:keywords/>
  <dc:description/>
  <cp:lastModifiedBy>compaq</cp:lastModifiedBy>
  <dcterms:created xsi:type="dcterms:W3CDTF">2011-06-27T06:44:09Z</dcterms:created>
  <dcterms:modified xsi:type="dcterms:W3CDTF">2012-08-04T07:47:41Z</dcterms:modified>
  <cp:category/>
  <cp:version/>
  <cp:contentType/>
  <cp:contentStatus/>
</cp:coreProperties>
</file>